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williamson\OneDrive - University of Plymouth\MyData\CLIP and SandyLisa\Sandy CLE\LisaSAndy community\NET article\"/>
    </mc:Choice>
  </mc:AlternateContent>
  <workbookProtection lockStructure="1"/>
  <bookViews>
    <workbookView xWindow="0" yWindow="0" windowWidth="20490" windowHeight="7020" tabRatio="1000" firstSheet="9" activeTab="19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</sheets>
  <calcPr calcId="162913"/>
</workbook>
</file>

<file path=xl/calcChain.xml><?xml version="1.0" encoding="utf-8"?>
<calcChain xmlns="http://schemas.openxmlformats.org/spreadsheetml/2006/main">
  <c r="N9" i="20" l="1"/>
  <c r="H4" i="9" l="1"/>
  <c r="F4" i="9"/>
  <c r="D4" i="9"/>
  <c r="B4" i="9"/>
  <c r="I6" i="9"/>
  <c r="G6" i="9" l="1"/>
  <c r="E6" i="9" l="1"/>
  <c r="K4" i="9" s="1"/>
  <c r="C6" i="9"/>
</calcChain>
</file>

<file path=xl/sharedStrings.xml><?xml version="1.0" encoding="utf-8"?>
<sst xmlns="http://schemas.openxmlformats.org/spreadsheetml/2006/main" count="199" uniqueCount="32">
  <si>
    <t>CLEI-19</t>
  </si>
  <si>
    <t>The clinical facilitator was considerate of my feelings.</t>
  </si>
  <si>
    <t>Strongly Agree</t>
  </si>
  <si>
    <t>Agree</t>
  </si>
  <si>
    <t>Disagree</t>
  </si>
  <si>
    <t>Strongly Disagree</t>
  </si>
  <si>
    <t>Total</t>
  </si>
  <si>
    <t>Weighted Average</t>
  </si>
  <si>
    <t>Answered</t>
  </si>
  <si>
    <t>Skipped</t>
  </si>
  <si>
    <t>The clinical facilitator talked to, rather than listened to me.</t>
  </si>
  <si>
    <t>I enjoyed going to my clinical placement.</t>
  </si>
  <si>
    <t>The clinical facilitator talked individually with me.</t>
  </si>
  <si>
    <t>I was dissatisfied with my clinical experiences on the placement</t>
  </si>
  <si>
    <t>The clinical facilitator went out of his/her way to help me.</t>
  </si>
  <si>
    <t>After the shift, I had a sense of satisfaction.</t>
  </si>
  <si>
    <t>The clinical facilitator often got sidetracked instead of sticking to the point.</t>
  </si>
  <si>
    <t>The clinical facilitator thought up innovative activities for students.</t>
  </si>
  <si>
    <t>The clinical facilitator helped me if I was having trouble with the work.</t>
  </si>
  <si>
    <t>This clinical placement was a waste of time.</t>
  </si>
  <si>
    <t>The clinical facilitator seldom got around to the placement to talk to me.</t>
  </si>
  <si>
    <t>This clinical placement was boring.</t>
  </si>
  <si>
    <t>The clinical facilitator was not interested in the issues that I raised.</t>
  </si>
  <si>
    <t>I enjoyed coming to this placement.</t>
  </si>
  <si>
    <t>The clinical facilitator often thought of interesting activities.</t>
  </si>
  <si>
    <t>The clinical facilitator was unfriendly and inconsiderate towards me.</t>
  </si>
  <si>
    <t>The clinical facilitator dominated debriefing sessions.</t>
  </si>
  <si>
    <t>This clinical placement was interesting.</t>
  </si>
  <si>
    <t>What type of placement was your last community nursing placement?</t>
  </si>
  <si>
    <t>Community/district nursing</t>
  </si>
  <si>
    <t>GP practice nursing</t>
  </si>
  <si>
    <t>Mean of Weighted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</si>
</sst>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  <font>
      <b/>
      <sz val="11"/>
      <color theme="0"/>
      <name val="Arial"/>
      <family val="2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5" fillId="0" borderId="0" xfId="0" applyFont="1"/>
    <xf numFmtId="10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was considerate of my feelings.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1'!$K$4</c:f>
              <c:numCache>
                <c:formatCode>General</c:formatCode>
                <c:ptCount val="1"/>
                <c:pt idx="0">
                  <c:v>4.3099999999999996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3-4E2E-963F-4DE0BB1A3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clinical facilitator helped me if I was having trouble with the work.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10'!$A$4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10'!$K$4</c:f>
              <c:numCache>
                <c:formatCode>General</c:formatCode>
                <c:ptCount val="1"/>
                <c:pt idx="0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8CB-B9AC-9BCE1D16A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This clinical placement was a waste of time.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11'!$A$4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11'!$K$4</c:f>
              <c:numCache>
                <c:formatCode>General</c:formatCode>
                <c:ptCount val="1"/>
                <c:pt idx="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4-43F4-9A30-6C5D8EF5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seldom got around to the placement to talk to me.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12'!$A$4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12'!$K$4</c:f>
              <c:numCache>
                <c:formatCode>General</c:formatCode>
                <c:ptCount val="1"/>
                <c:pt idx="0">
                  <c:v>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F-4DCA-A5EE-9E60FA5C7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This clinical placement was boring.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13'!$A$4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13'!$K$4</c:f>
              <c:numCache>
                <c:formatCode>General</c:formatCode>
                <c:ptCount val="1"/>
                <c:pt idx="0">
                  <c:v>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1-4050-949B-0394DAAB8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clinical facilitator was not interested in the issues that I raised.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14'!$A$4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14'!$K$4</c:f>
              <c:numCache>
                <c:formatCode>General</c:formatCode>
                <c:ptCount val="1"/>
                <c:pt idx="0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6-41BF-95F0-05A9B808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 enjoyed coming to this placement.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15'!$A$4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15'!$K$4</c:f>
              <c:numCache>
                <c:formatCode>General</c:formatCode>
                <c:ptCount val="1"/>
                <c:pt idx="0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F-4160-89CF-7135F0EF1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clinical facilitator often thought of interesting activities.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16'!$A$4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16'!$K$4</c:f>
              <c:numCache>
                <c:formatCode>General</c:formatCode>
                <c:ptCount val="1"/>
                <c:pt idx="0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09E-B99F-CFA0842BC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clinical facilitator was unfriendly and inconsiderate towards me.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17'!$A$4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17'!$K$4</c:f>
              <c:numCache>
                <c:formatCode>General</c:formatCode>
                <c:ptCount val="1"/>
                <c:pt idx="0">
                  <c:v>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75A-B6C1-6ABEBCD7B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dominated debriefing sessions.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18'!$A$4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18'!$K$4</c:f>
              <c:numCache>
                <c:formatCode>General</c:formatCode>
                <c:ptCount val="1"/>
                <c:pt idx="0">
                  <c:v>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E-4483-8AFE-0004715EC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This clinical placement was interesting.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19'!$A$4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19'!$K$4</c:f>
              <c:numCache>
                <c:formatCode>General</c:formatCode>
                <c:ptCount val="1"/>
                <c:pt idx="0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1-4692-9413-B6FEACA30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talked to, rather than listened to me.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2'!$A$4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2'!$K$4</c:f>
              <c:numCache>
                <c:formatCode>General</c:formatCode>
                <c:ptCount val="1"/>
                <c:pt idx="0">
                  <c:v>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7-41F4-8116-6D9D3E652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 enjoyed going to my clinical placement.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3'!$A$4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3'!$K$4</c:f>
              <c:numCache>
                <c:formatCode>General</c:formatCode>
                <c:ptCount val="1"/>
                <c:pt idx="0">
                  <c:v>4.2699999999999996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3-4BD6-915C-5BC5B21D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talked individually with me.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4'!$A$4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4'!$K$4</c:f>
              <c:numCache>
                <c:formatCode>General</c:formatCode>
                <c:ptCount val="1"/>
                <c:pt idx="0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D-4818-A569-F3BEECE9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 was dissatisfied with my clinical experiences on the placement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5'!$A$4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5'!$K$4</c:f>
              <c:numCache>
                <c:formatCode>General</c:formatCode>
                <c:ptCount val="1"/>
                <c:pt idx="0">
                  <c:v>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A-44FB-96FA-F5B9CF76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went out of his/her way to help me.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6'!$A$4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6'!$K$4</c:f>
              <c:numCache>
                <c:formatCode>General</c:formatCode>
                <c:ptCount val="1"/>
                <c:pt idx="0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4-4043-80E8-BEBB024EE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After the shift, I had a sense of satisfaction.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7'!$A$4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7'!$K$4</c:f>
              <c:numCache>
                <c:formatCode>General</c:formatCode>
                <c:ptCount val="1"/>
                <c:pt idx="0">
                  <c:v>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3-47CB-996F-19B1AE8E6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often got sidetracked instead of sticking to the point.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8'!$A$4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8'!$K$4</c:f>
              <c:numCache>
                <c:formatCode>General</c:formatCode>
                <c:ptCount val="1"/>
                <c:pt idx="0">
                  <c:v>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9-4A47-8077-0CC6BB52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The clinical facilitator thought up innovative activities for students.</a:t>
            </a:r>
          </a:p>
        </c:rich>
      </c:tx>
      <c:layout>
        <c:manualLayout>
          <c:xMode val="edge"/>
          <c:yMode val="edge"/>
          <c:x val="0.15296648148148148"/>
          <c:y val="3.52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9'!$A$4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9'!$K$4</c:f>
              <c:numCache>
                <c:formatCode>0.00</c:formatCode>
                <c:ptCount val="1"/>
                <c:pt idx="0">
                  <c:v>3.2818181818181817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A-4946-AE7E-7C7B31A4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L12" sqref="L12"/>
    </sheetView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0.47210000000000002</v>
      </c>
      <c r="C4" s="6">
        <v>93</v>
      </c>
      <c r="D4" s="5">
        <v>0.45689999999999997</v>
      </c>
      <c r="E4" s="6">
        <v>90</v>
      </c>
      <c r="F4" s="5">
        <v>5.5800000000000002E-2</v>
      </c>
      <c r="G4" s="6">
        <v>11</v>
      </c>
      <c r="H4" s="5">
        <v>1.52E-2</v>
      </c>
      <c r="I4" s="6">
        <v>3</v>
      </c>
      <c r="J4" s="6">
        <v>197</v>
      </c>
      <c r="K4" s="6">
        <v>4.3099999999999996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197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3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18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0.375</v>
      </c>
      <c r="C4" s="6">
        <v>75</v>
      </c>
      <c r="D4" s="5">
        <v>0.52500000000000002</v>
      </c>
      <c r="E4" s="6">
        <v>105</v>
      </c>
      <c r="F4" s="5">
        <v>0.08</v>
      </c>
      <c r="G4" s="6">
        <v>16</v>
      </c>
      <c r="H4" s="5">
        <v>0.02</v>
      </c>
      <c r="I4" s="6">
        <v>4</v>
      </c>
      <c r="J4" s="6">
        <v>200</v>
      </c>
      <c r="K4" s="6">
        <v>4.16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19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2.01E-2</v>
      </c>
      <c r="C4" s="6">
        <v>4</v>
      </c>
      <c r="D4" s="5">
        <v>4.0199999999999993E-2</v>
      </c>
      <c r="E4" s="6">
        <v>8</v>
      </c>
      <c r="F4" s="5">
        <v>0.30149999999999999</v>
      </c>
      <c r="G4" s="6">
        <v>60</v>
      </c>
      <c r="H4" s="5">
        <v>0.63819999999999999</v>
      </c>
      <c r="I4" s="6">
        <v>127</v>
      </c>
      <c r="J4" s="6">
        <v>199</v>
      </c>
      <c r="K4" s="6">
        <v>4.5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20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3.5000000000000003E-2</v>
      </c>
      <c r="C4" s="6">
        <v>7</v>
      </c>
      <c r="D4" s="5">
        <v>0.22</v>
      </c>
      <c r="E4" s="6">
        <v>44</v>
      </c>
      <c r="F4" s="5">
        <v>0.42</v>
      </c>
      <c r="G4" s="6">
        <v>84</v>
      </c>
      <c r="H4" s="5">
        <v>0.32500000000000001</v>
      </c>
      <c r="I4" s="6">
        <v>65</v>
      </c>
      <c r="J4" s="6">
        <v>200</v>
      </c>
      <c r="K4" s="6">
        <v>3.78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C1" sqref="C1"/>
    </sheetView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21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0.03</v>
      </c>
      <c r="C4" s="6">
        <v>6</v>
      </c>
      <c r="D4" s="5">
        <v>0.12</v>
      </c>
      <c r="E4" s="6">
        <v>24</v>
      </c>
      <c r="F4" s="5">
        <v>0.44500000000000001</v>
      </c>
      <c r="G4" s="6">
        <v>89</v>
      </c>
      <c r="H4" s="5">
        <v>0.40500000000000003</v>
      </c>
      <c r="I4" s="6">
        <v>81</v>
      </c>
      <c r="J4" s="6">
        <v>200</v>
      </c>
      <c r="K4" s="6">
        <v>4.08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22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1.01E-2</v>
      </c>
      <c r="C4" s="6">
        <v>2</v>
      </c>
      <c r="D4" s="5">
        <v>8.0399999999999985E-2</v>
      </c>
      <c r="E4" s="6">
        <v>16</v>
      </c>
      <c r="F4" s="5">
        <v>0.50249999999999995</v>
      </c>
      <c r="G4" s="6">
        <v>100</v>
      </c>
      <c r="H4" s="5">
        <v>0.40699999999999997</v>
      </c>
      <c r="I4" s="6">
        <v>81</v>
      </c>
      <c r="J4" s="6">
        <v>199</v>
      </c>
      <c r="K4" s="6">
        <v>4.22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23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0.52259999999999995</v>
      </c>
      <c r="C4" s="6">
        <v>104</v>
      </c>
      <c r="D4" s="5">
        <v>0.34670000000000001</v>
      </c>
      <c r="E4" s="6">
        <v>69</v>
      </c>
      <c r="F4" s="5">
        <v>0.1055</v>
      </c>
      <c r="G4" s="6">
        <v>21</v>
      </c>
      <c r="H4" s="5">
        <v>2.5100000000000001E-2</v>
      </c>
      <c r="I4" s="6">
        <v>5</v>
      </c>
      <c r="J4" s="6">
        <v>199</v>
      </c>
      <c r="K4" s="6">
        <v>4.24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24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0.215</v>
      </c>
      <c r="C4" s="6">
        <v>43</v>
      </c>
      <c r="D4" s="5">
        <v>0.44</v>
      </c>
      <c r="E4" s="6">
        <v>88</v>
      </c>
      <c r="F4" s="5">
        <v>0.315</v>
      </c>
      <c r="G4" s="6">
        <v>63</v>
      </c>
      <c r="H4" s="5">
        <v>0.03</v>
      </c>
      <c r="I4" s="6">
        <v>6</v>
      </c>
      <c r="J4" s="6">
        <v>200</v>
      </c>
      <c r="K4" s="6">
        <v>3.5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25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0.01</v>
      </c>
      <c r="C4" s="6">
        <v>2</v>
      </c>
      <c r="D4" s="5">
        <v>0.03</v>
      </c>
      <c r="E4" s="6">
        <v>6</v>
      </c>
      <c r="F4" s="5">
        <v>0.33</v>
      </c>
      <c r="G4" s="6">
        <v>66</v>
      </c>
      <c r="H4" s="5">
        <v>0.63</v>
      </c>
      <c r="I4" s="6">
        <v>126</v>
      </c>
      <c r="J4" s="6">
        <v>200</v>
      </c>
      <c r="K4" s="6">
        <v>4.54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26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3.0200000000000001E-2</v>
      </c>
      <c r="C4" s="6">
        <v>6</v>
      </c>
      <c r="D4" s="5">
        <v>9.0500000000000011E-2</v>
      </c>
      <c r="E4" s="6">
        <v>18</v>
      </c>
      <c r="F4" s="5">
        <v>0.64819999999999989</v>
      </c>
      <c r="G4" s="6">
        <v>129</v>
      </c>
      <c r="H4" s="5">
        <v>0.23119999999999999</v>
      </c>
      <c r="I4" s="6">
        <v>46</v>
      </c>
      <c r="J4" s="6">
        <v>199</v>
      </c>
      <c r="K4" s="6">
        <v>3.96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27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0.5</v>
      </c>
      <c r="C4" s="6">
        <v>100</v>
      </c>
      <c r="D4" s="5">
        <v>0.38</v>
      </c>
      <c r="E4" s="6">
        <v>76</v>
      </c>
      <c r="F4" s="5">
        <v>0.1</v>
      </c>
      <c r="G4" s="6">
        <v>20</v>
      </c>
      <c r="H4" s="5">
        <v>0.02</v>
      </c>
      <c r="I4" s="6">
        <v>4</v>
      </c>
      <c r="J4" s="6">
        <v>200</v>
      </c>
      <c r="K4" s="6">
        <v>4.24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10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0.1</v>
      </c>
      <c r="C4" s="6">
        <v>20</v>
      </c>
      <c r="D4" s="5">
        <v>0.215</v>
      </c>
      <c r="E4" s="6">
        <v>43</v>
      </c>
      <c r="F4" s="5">
        <v>0.54500000000000004</v>
      </c>
      <c r="G4" s="6">
        <v>109</v>
      </c>
      <c r="H4" s="5">
        <v>0.14000000000000001</v>
      </c>
      <c r="I4" s="6">
        <v>28</v>
      </c>
      <c r="J4" s="6">
        <v>200</v>
      </c>
      <c r="K4" s="6">
        <v>3.41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J14" sqref="J14"/>
    </sheetView>
  </sheetViews>
  <sheetFormatPr defaultRowHeight="15" x14ac:dyDescent="0.25"/>
  <cols>
    <col min="1" max="1" width="12" customWidth="1"/>
    <col min="2" max="3" width="13" customWidth="1"/>
    <col min="4" max="6" width="12" customWidth="1"/>
    <col min="7" max="7" width="16" customWidth="1"/>
  </cols>
  <sheetData>
    <row r="1" spans="1:15" ht="18" x14ac:dyDescent="0.25">
      <c r="A1" s="1" t="s">
        <v>0</v>
      </c>
    </row>
    <row r="2" spans="1:15" ht="15.75" x14ac:dyDescent="0.25">
      <c r="A2" s="2" t="s">
        <v>28</v>
      </c>
    </row>
    <row r="3" spans="1:15" x14ac:dyDescent="0.25">
      <c r="A3" s="3"/>
      <c r="B3" s="13" t="s">
        <v>29</v>
      </c>
      <c r="C3" s="14"/>
      <c r="D3" s="13" t="s">
        <v>30</v>
      </c>
      <c r="E3" s="14"/>
      <c r="F3" s="3" t="s">
        <v>6</v>
      </c>
      <c r="G3" s="3" t="s">
        <v>7</v>
      </c>
    </row>
    <row r="4" spans="1:15" x14ac:dyDescent="0.25">
      <c r="A4" s="4">
        <v>1</v>
      </c>
      <c r="B4" s="5">
        <v>0.87239999999999995</v>
      </c>
      <c r="C4" s="6">
        <v>171</v>
      </c>
      <c r="D4" s="5">
        <v>0.12759999999999999</v>
      </c>
      <c r="E4" s="6">
        <v>25</v>
      </c>
      <c r="F4" s="6">
        <v>196</v>
      </c>
      <c r="G4" s="6">
        <v>0</v>
      </c>
    </row>
    <row r="5" spans="1:15" x14ac:dyDescent="0.25">
      <c r="A5" s="7"/>
      <c r="B5" s="7"/>
      <c r="C5" s="7"/>
      <c r="D5" s="7"/>
      <c r="E5" s="7"/>
      <c r="F5" s="7" t="s">
        <v>8</v>
      </c>
      <c r="G5" s="7">
        <v>196</v>
      </c>
    </row>
    <row r="6" spans="1:15" x14ac:dyDescent="0.25">
      <c r="A6" s="7"/>
      <c r="B6" s="7"/>
      <c r="C6" s="7"/>
      <c r="D6" s="7"/>
      <c r="E6" s="7"/>
      <c r="F6" s="7" t="s">
        <v>9</v>
      </c>
      <c r="G6" s="7">
        <v>4</v>
      </c>
    </row>
    <row r="8" spans="1:15" x14ac:dyDescent="0.25">
      <c r="N8" s="11" t="s">
        <v>31</v>
      </c>
      <c r="O8" s="11"/>
    </row>
    <row r="9" spans="1:15" x14ac:dyDescent="0.25">
      <c r="N9" s="12">
        <f>('Question 1'!K4+'Question 2'!K4+'Question 3'!K4+'Question 4'!K4+'Question 5'!K4+'Question 6'!K4+'Question 7'!K4+'Question 8'!K4+'Question 9'!K4+'Question 10'!K4+'Question 11'!K4+'Question 12'!K4+'Question 13'!K4+'Question 14'!K4+'Question 15'!K4+'Question 16'!K4+'Question 17'!K4+'Question 18'!K4+'Question 19'!K4)/19</f>
        <v>4.0543062200956932</v>
      </c>
      <c r="O9" s="11"/>
    </row>
  </sheetData>
  <mergeCells count="2">
    <mergeCell ref="B3:C3"/>
    <mergeCell ref="D3:E3"/>
  </mergeCells>
  <pageMargins left="0.75" right="0.75" top="1" bottom="1" header="0.5" footer="0.5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11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0.52</v>
      </c>
      <c r="C4" s="6">
        <v>104</v>
      </c>
      <c r="D4" s="5">
        <v>0.36499999999999999</v>
      </c>
      <c r="E4" s="6">
        <v>73</v>
      </c>
      <c r="F4" s="5">
        <v>9.5000000000000001E-2</v>
      </c>
      <c r="G4" s="6">
        <v>19</v>
      </c>
      <c r="H4" s="5">
        <v>0.02</v>
      </c>
      <c r="I4" s="6">
        <v>4</v>
      </c>
      <c r="J4" s="6">
        <v>200</v>
      </c>
      <c r="K4" s="6">
        <v>4.2699999999999996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200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12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0.4874</v>
      </c>
      <c r="C4" s="6">
        <v>97</v>
      </c>
      <c r="D4" s="5">
        <v>0.46229999999999999</v>
      </c>
      <c r="E4" s="6">
        <v>92</v>
      </c>
      <c r="F4" s="5">
        <v>4.5199999999999997E-2</v>
      </c>
      <c r="G4" s="6">
        <v>9</v>
      </c>
      <c r="H4" s="5">
        <v>5.0000000000000001E-3</v>
      </c>
      <c r="I4" s="6">
        <v>1</v>
      </c>
      <c r="J4" s="6">
        <v>199</v>
      </c>
      <c r="K4" s="6">
        <v>4.38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11" sqref="K11"/>
    </sheetView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13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5.0299999999999997E-2</v>
      </c>
      <c r="C4" s="6">
        <v>10</v>
      </c>
      <c r="D4" s="5">
        <v>0.1206</v>
      </c>
      <c r="E4" s="6">
        <v>24</v>
      </c>
      <c r="F4" s="5">
        <v>0.36180000000000001</v>
      </c>
      <c r="G4" s="6">
        <v>72</v>
      </c>
      <c r="H4" s="5">
        <v>0.46729999999999999</v>
      </c>
      <c r="I4" s="6">
        <v>93</v>
      </c>
      <c r="J4" s="6">
        <v>199</v>
      </c>
      <c r="K4" s="6">
        <v>4.08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14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0.44719999999999999</v>
      </c>
      <c r="C4" s="6">
        <v>89</v>
      </c>
      <c r="D4" s="5">
        <v>0.39700000000000002</v>
      </c>
      <c r="E4" s="6">
        <v>79</v>
      </c>
      <c r="F4" s="5">
        <v>0.13070000000000001</v>
      </c>
      <c r="G4" s="6">
        <v>26</v>
      </c>
      <c r="H4" s="5">
        <v>2.5100000000000001E-2</v>
      </c>
      <c r="I4" s="6">
        <v>5</v>
      </c>
      <c r="J4" s="6">
        <v>199</v>
      </c>
      <c r="K4" s="6">
        <v>4.1100000000000003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15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0.41920000000000002</v>
      </c>
      <c r="C4" s="6">
        <v>83</v>
      </c>
      <c r="D4" s="5">
        <v>0.42420000000000002</v>
      </c>
      <c r="E4" s="6">
        <v>84</v>
      </c>
      <c r="F4" s="5">
        <v>0.13639999999999999</v>
      </c>
      <c r="G4" s="6">
        <v>27</v>
      </c>
      <c r="H4" s="5">
        <v>2.0199999999999999E-2</v>
      </c>
      <c r="I4" s="6">
        <v>4</v>
      </c>
      <c r="J4" s="6">
        <v>198</v>
      </c>
      <c r="K4" s="6">
        <v>4.09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198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2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4" sqref="K4"/>
    </sheetView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16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v>4.0199999999999993E-2</v>
      </c>
      <c r="C4" s="6">
        <v>8</v>
      </c>
      <c r="D4" s="5">
        <v>0.12559999999999999</v>
      </c>
      <c r="E4" s="6">
        <v>25</v>
      </c>
      <c r="F4" s="5">
        <v>0.57789999999999997</v>
      </c>
      <c r="G4" s="6">
        <v>115</v>
      </c>
      <c r="H4" s="5">
        <v>0.25629999999999997</v>
      </c>
      <c r="I4" s="6">
        <v>51</v>
      </c>
      <c r="J4" s="6">
        <v>199</v>
      </c>
      <c r="K4" s="6">
        <v>3.88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8</v>
      </c>
      <c r="K5" s="7">
        <v>199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9</v>
      </c>
      <c r="K6" s="7">
        <v>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12" sqref="K12"/>
    </sheetView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17</v>
      </c>
    </row>
    <row r="3" spans="1:11" x14ac:dyDescent="0.25">
      <c r="A3" s="3"/>
      <c r="B3" s="13" t="s">
        <v>2</v>
      </c>
      <c r="C3" s="14"/>
      <c r="D3" s="13" t="s">
        <v>3</v>
      </c>
      <c r="E3" s="14"/>
      <c r="F3" s="13" t="s">
        <v>4</v>
      </c>
      <c r="G3" s="14"/>
      <c r="H3" s="13" t="s">
        <v>5</v>
      </c>
      <c r="I3" s="14"/>
      <c r="J3" s="3" t="s">
        <v>6</v>
      </c>
      <c r="K3" s="3" t="s">
        <v>7</v>
      </c>
    </row>
    <row r="4" spans="1:11" x14ac:dyDescent="0.25">
      <c r="A4" s="4">
        <v>1</v>
      </c>
      <c r="B4" s="5">
        <f>(C4/J4)</f>
        <v>0.16363636363636364</v>
      </c>
      <c r="C4" s="6">
        <v>18</v>
      </c>
      <c r="D4" s="5">
        <f>E4/J4</f>
        <v>0.43636363636363634</v>
      </c>
      <c r="E4" s="6">
        <v>48</v>
      </c>
      <c r="F4" s="5">
        <f>G4/J4</f>
        <v>0.31818181818181818</v>
      </c>
      <c r="G4" s="6">
        <v>35</v>
      </c>
      <c r="H4" s="10">
        <f>I4/J4</f>
        <v>8.1818181818181818E-2</v>
      </c>
      <c r="I4" s="6">
        <v>9</v>
      </c>
      <c r="J4" s="6">
        <v>110</v>
      </c>
      <c r="K4" s="8">
        <f>(C6+E6+G6+I6)/(C4+E4+G4+I4)</f>
        <v>3.2818181818181817</v>
      </c>
    </row>
    <row r="5" spans="1:11" x14ac:dyDescent="0.25">
      <c r="A5" s="7"/>
      <c r="B5" s="7"/>
      <c r="C5" s="9">
        <v>5</v>
      </c>
      <c r="D5" s="9"/>
      <c r="E5" s="9">
        <v>4</v>
      </c>
      <c r="F5" s="9"/>
      <c r="G5" s="9">
        <v>2</v>
      </c>
      <c r="H5" s="9"/>
      <c r="I5" s="9">
        <v>1</v>
      </c>
      <c r="J5" s="7" t="s">
        <v>8</v>
      </c>
      <c r="K5" s="7">
        <v>110</v>
      </c>
    </row>
    <row r="6" spans="1:11" x14ac:dyDescent="0.25">
      <c r="A6" s="7"/>
      <c r="B6" s="7"/>
      <c r="C6" s="9">
        <f>C4*C5</f>
        <v>90</v>
      </c>
      <c r="D6" s="9"/>
      <c r="E6" s="9">
        <f t="shared" ref="E6:I6" si="0">E4*E5</f>
        <v>192</v>
      </c>
      <c r="F6" s="9"/>
      <c r="G6" s="9">
        <f t="shared" si="0"/>
        <v>70</v>
      </c>
      <c r="H6" s="9"/>
      <c r="I6" s="9">
        <f t="shared" si="0"/>
        <v>9</v>
      </c>
      <c r="J6" s="7" t="s">
        <v>9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Graham R Williamson</cp:lastModifiedBy>
  <dcterms:created xsi:type="dcterms:W3CDTF">2018-04-20T09:31:24Z</dcterms:created>
  <dcterms:modified xsi:type="dcterms:W3CDTF">2018-10-05T08:09:13Z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